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105" windowWidth="19440" windowHeight="14805"/>
  </bookViews>
  <sheets>
    <sheet name="Лист1" sheetId="1" r:id="rId1"/>
    <sheet name="Лист2" sheetId="2" r:id="rId2"/>
    <sheet name="Лист3" sheetId="3" r:id="rId3"/>
  </sheets>
  <definedNames>
    <definedName name="solver_adj" localSheetId="0" hidden="1">Лист1!$J$32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Лист1!$M$32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24519"/>
</workbook>
</file>

<file path=xl/calcChain.xml><?xml version="1.0" encoding="utf-8"?>
<calcChain xmlns="http://schemas.openxmlformats.org/spreadsheetml/2006/main">
  <c r="L32" i="1"/>
  <c r="K32"/>
  <c r="K34" s="1"/>
  <c r="E5"/>
  <c r="E3"/>
  <c r="E7"/>
  <c r="E6"/>
  <c r="E4"/>
  <c r="E9"/>
  <c r="E8"/>
  <c r="E10" l="1"/>
  <c r="E14" s="1"/>
  <c r="M32" l="1"/>
  <c r="L34"/>
  <c r="E13"/>
  <c r="E16" s="1"/>
  <c r="E17" s="1"/>
</calcChain>
</file>

<file path=xl/comments1.xml><?xml version="1.0" encoding="utf-8"?>
<comments xmlns="http://schemas.openxmlformats.org/spreadsheetml/2006/main">
  <authors>
    <author>User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 не Log(), как было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 не 1,4965 как было</t>
        </r>
      </text>
    </comment>
    <comment ref="J3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Искомая абсцисса</t>
        </r>
      </text>
    </comment>
    <comment ref="M3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 веса не забываем )</t>
        </r>
      </text>
    </comment>
  </commentList>
</comments>
</file>

<file path=xl/sharedStrings.xml><?xml version="1.0" encoding="utf-8"?>
<sst xmlns="http://schemas.openxmlformats.org/spreadsheetml/2006/main" count="28" uniqueCount="28">
  <si>
    <t>Трансгрессия гауссовых кривых</t>
  </si>
  <si>
    <t>сигма1</t>
  </si>
  <si>
    <t>сигма2</t>
  </si>
  <si>
    <t>А</t>
  </si>
  <si>
    <t>В</t>
  </si>
  <si>
    <t>С</t>
  </si>
  <si>
    <t>сигмакв1</t>
  </si>
  <si>
    <t>сигмакв2</t>
  </si>
  <si>
    <t>мюкв1</t>
  </si>
  <si>
    <t>мюкв2</t>
  </si>
  <si>
    <t>Дискриминант</t>
  </si>
  <si>
    <t>Корни:</t>
  </si>
  <si>
    <t>x1</t>
  </si>
  <si>
    <t>x2</t>
  </si>
  <si>
    <t>мю1 (меньше)</t>
  </si>
  <si>
    <t>мю2 (больше)</t>
  </si>
  <si>
    <t>Проверка</t>
  </si>
  <si>
    <t>Результат х</t>
  </si>
  <si>
    <t>f1</t>
  </si>
  <si>
    <t>f2</t>
  </si>
  <si>
    <t>f1-f2</t>
  </si>
  <si>
    <t>X*</t>
  </si>
  <si>
    <t>Веса распределений</t>
  </si>
  <si>
    <r>
      <t>w</t>
    </r>
    <r>
      <rPr>
        <vertAlign val="subscript"/>
        <sz val="10"/>
        <rFont val="Arial Cyr"/>
        <charset val="204"/>
      </rPr>
      <t>1</t>
    </r>
  </si>
  <si>
    <r>
      <t>w</t>
    </r>
    <r>
      <rPr>
        <vertAlign val="subscript"/>
        <sz val="10"/>
        <rFont val="Arial Cyr"/>
        <charset val="204"/>
      </rPr>
      <t>2</t>
    </r>
  </si>
  <si>
    <t>Решение</t>
  </si>
  <si>
    <t>Плотность в искомой точке</t>
  </si>
  <si>
    <t>похоже на правду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</si>
</sst>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vertAlign val="subscript"/>
      <sz val="10"/>
      <name val="Arial Cyr"/>
      <charset val="204"/>
    </font>
    <font>
      <sz val="10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2" fillId="4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5" borderId="0" xfId="0" applyFill="1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5" borderId="0" xfId="0" applyFill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152400</xdr:rowOff>
    </xdr:from>
    <xdr:to>
      <xdr:col>10</xdr:col>
      <xdr:colOff>552450</xdr:colOff>
      <xdr:row>6</xdr:row>
      <xdr:rowOff>66675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342900"/>
          <a:ext cx="2619375" cy="8667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0</xdr:colOff>
      <xdr:row>9</xdr:row>
      <xdr:rowOff>152400</xdr:rowOff>
    </xdr:from>
    <xdr:to>
      <xdr:col>14</xdr:col>
      <xdr:colOff>104775</xdr:colOff>
      <xdr:row>13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14925" y="1866900"/>
          <a:ext cx="4638675" cy="6477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16</xdr:col>
      <xdr:colOff>114300</xdr:colOff>
      <xdr:row>21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14925" y="3048000"/>
          <a:ext cx="5867400" cy="8858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3</xdr:col>
      <xdr:colOff>876300</xdr:colOff>
      <xdr:row>35</xdr:row>
      <xdr:rowOff>104775</xdr:rowOff>
    </xdr:from>
    <xdr:to>
      <xdr:col>18</xdr:col>
      <xdr:colOff>457200</xdr:colOff>
      <xdr:row>90</xdr:row>
      <xdr:rowOff>66675</xdr:rowOff>
    </xdr:to>
    <xdr:pic>
      <xdr:nvPicPr>
        <xdr:cNvPr id="1032" name="Picture 8" descr="http://forum.disser.ru/index.php?act=attach&amp;type=post&amp;id=2259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114675" y="6315075"/>
          <a:ext cx="9429750" cy="8867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B24" sqref="B24"/>
    </sheetView>
  </sheetViews>
  <sheetFormatPr defaultRowHeight="12.75"/>
  <cols>
    <col min="1" max="1" width="15.28515625" customWidth="1"/>
    <col min="4" max="4" width="15.7109375" customWidth="1"/>
    <col min="8" max="8" width="13.140625" bestFit="1" customWidth="1"/>
  </cols>
  <sheetData>
    <row r="1" spans="1:5" s="3" customFormat="1" ht="15">
      <c r="A1" s="2" t="s">
        <v>0</v>
      </c>
      <c r="B1" s="2"/>
      <c r="C1" s="2"/>
      <c r="D1" s="2"/>
      <c r="E1" s="2"/>
    </row>
    <row r="2" spans="1:5" ht="15">
      <c r="A2" s="1"/>
      <c r="B2" s="1"/>
      <c r="C2" s="1"/>
      <c r="D2" s="1"/>
      <c r="E2" s="1"/>
    </row>
    <row r="3" spans="1:5" ht="15">
      <c r="A3" s="1" t="s">
        <v>14</v>
      </c>
      <c r="B3" s="5">
        <v>1.417</v>
      </c>
      <c r="C3" s="1"/>
      <c r="D3" s="1" t="s">
        <v>3</v>
      </c>
      <c r="E3" s="1">
        <f>-1/E6+1/E7</f>
        <v>-0.68521004882852332</v>
      </c>
    </row>
    <row r="4" spans="1:5" ht="15">
      <c r="A4" s="1" t="s">
        <v>15</v>
      </c>
      <c r="B4" s="5">
        <v>5.6079999999999997</v>
      </c>
      <c r="C4" s="1"/>
      <c r="D4" s="1" t="s">
        <v>4</v>
      </c>
      <c r="E4" s="1">
        <f>(-B4/E7+B3/E6)*2</f>
        <v>-1.8028956008063237</v>
      </c>
    </row>
    <row r="5" spans="1:5" ht="15">
      <c r="A5" s="1" t="s">
        <v>1</v>
      </c>
      <c r="B5" s="5">
        <v>0.93989999999999996</v>
      </c>
      <c r="C5" s="1"/>
      <c r="D5" s="1" t="s">
        <v>5</v>
      </c>
      <c r="E5" s="1">
        <f>E9/E7-E8/E6+LN(E7/E6)</f>
        <v>12.707404147597691</v>
      </c>
    </row>
    <row r="6" spans="1:5" ht="15">
      <c r="A6" s="1" t="s">
        <v>2</v>
      </c>
      <c r="B6" s="5">
        <v>1.4961</v>
      </c>
      <c r="C6" s="1"/>
      <c r="D6" s="1" t="s">
        <v>6</v>
      </c>
      <c r="E6" s="1">
        <f>B5^2</f>
        <v>0.88341200999999991</v>
      </c>
    </row>
    <row r="7" spans="1:5" ht="15">
      <c r="A7" s="1"/>
      <c r="B7" s="1"/>
      <c r="C7" s="1"/>
      <c r="D7" s="1" t="s">
        <v>7</v>
      </c>
      <c r="E7" s="1">
        <f>B6^2</f>
        <v>2.2383152100000001</v>
      </c>
    </row>
    <row r="8" spans="1:5" ht="15">
      <c r="A8" s="1"/>
      <c r="B8" s="1"/>
      <c r="C8" s="1"/>
      <c r="D8" s="1" t="s">
        <v>8</v>
      </c>
      <c r="E8" s="1">
        <f>B3^2</f>
        <v>2.007889</v>
      </c>
    </row>
    <row r="9" spans="1:5" ht="15">
      <c r="A9" s="1"/>
      <c r="B9" s="1"/>
      <c r="C9" s="1"/>
      <c r="D9" s="1" t="s">
        <v>9</v>
      </c>
      <c r="E9" s="1">
        <f>B4^2</f>
        <v>31.449663999999995</v>
      </c>
    </row>
    <row r="10" spans="1:5" ht="15">
      <c r="A10" s="1"/>
      <c r="B10" s="1"/>
      <c r="C10" s="1"/>
      <c r="D10" s="1" t="s">
        <v>10</v>
      </c>
      <c r="E10" s="1">
        <f>E4^2-4*E3*E5</f>
        <v>38.079396613243567</v>
      </c>
    </row>
    <row r="11" spans="1:5" ht="15">
      <c r="A11" s="1"/>
      <c r="B11" s="1"/>
      <c r="C11" s="1"/>
      <c r="D11" s="1"/>
      <c r="E11" s="1"/>
    </row>
    <row r="12" spans="1:5" ht="15">
      <c r="A12" s="1"/>
      <c r="B12" s="1"/>
      <c r="C12" s="1"/>
      <c r="D12" s="1" t="s">
        <v>11</v>
      </c>
      <c r="E12" s="1"/>
    </row>
    <row r="13" spans="1:5" ht="15">
      <c r="A13" s="1"/>
      <c r="B13" s="1"/>
      <c r="C13" s="1"/>
      <c r="D13" s="1" t="s">
        <v>12</v>
      </c>
      <c r="E13" s="1">
        <f>(-E4+SQRT(E10))/2/E3</f>
        <v>-5.8184684920841985</v>
      </c>
    </row>
    <row r="14" spans="1:5" ht="15">
      <c r="A14" s="1"/>
      <c r="B14" s="1"/>
      <c r="C14" s="1"/>
      <c r="D14" s="1" t="s">
        <v>13</v>
      </c>
      <c r="E14" s="1">
        <f>(-E4-SQRT(E10))/2/E3</f>
        <v>3.1873109311455305</v>
      </c>
    </row>
    <row r="15" spans="1:5" ht="15">
      <c r="A15" s="1"/>
      <c r="B15" s="1"/>
      <c r="C15" s="1"/>
      <c r="D15" s="1"/>
      <c r="E15" s="1"/>
    </row>
    <row r="16" spans="1:5" ht="15">
      <c r="A16" s="1"/>
      <c r="B16" s="1"/>
      <c r="C16" s="1"/>
      <c r="D16" s="1" t="s">
        <v>16</v>
      </c>
      <c r="E16" s="1" t="b">
        <f>AND(E13&gt;B3,E13&lt;B4)</f>
        <v>0</v>
      </c>
    </row>
    <row r="17" spans="1:14" ht="15">
      <c r="A17" s="1"/>
      <c r="B17" s="1"/>
      <c r="C17" s="1"/>
      <c r="D17" s="1" t="s">
        <v>17</v>
      </c>
      <c r="E17" s="4">
        <f>IF(E16="ИСТИНА",E13,E14)</f>
        <v>3.1873109311455305</v>
      </c>
    </row>
    <row r="26" spans="1:14">
      <c r="J26" t="s">
        <v>25</v>
      </c>
    </row>
    <row r="27" spans="1:14" ht="13.5" thickBot="1"/>
    <row r="28" spans="1:14">
      <c r="F28" s="6"/>
      <c r="G28" s="7"/>
      <c r="H28" s="7"/>
      <c r="I28" s="7"/>
      <c r="J28" s="7"/>
      <c r="K28" s="7"/>
      <c r="L28" s="7"/>
      <c r="M28" s="7"/>
      <c r="N28" s="8"/>
    </row>
    <row r="29" spans="1:14">
      <c r="F29" s="9"/>
      <c r="H29" s="10"/>
      <c r="I29" s="10"/>
      <c r="J29" s="10"/>
      <c r="K29" s="10"/>
      <c r="L29" s="10"/>
      <c r="M29" s="10"/>
      <c r="N29" s="11"/>
    </row>
    <row r="30" spans="1:14">
      <c r="F30" s="9"/>
      <c r="G30" s="19" t="s">
        <v>22</v>
      </c>
      <c r="H30" s="19"/>
      <c r="I30" s="10"/>
      <c r="J30" s="10"/>
      <c r="K30" s="10"/>
      <c r="L30" s="10"/>
      <c r="M30" s="10"/>
      <c r="N30" s="11"/>
    </row>
    <row r="31" spans="1:14" ht="15.75">
      <c r="F31" s="9"/>
      <c r="G31" s="17" t="s">
        <v>23</v>
      </c>
      <c r="H31" s="18" t="s">
        <v>24</v>
      </c>
      <c r="I31" s="10"/>
      <c r="J31" s="12" t="s">
        <v>21</v>
      </c>
      <c r="K31" s="12" t="s">
        <v>18</v>
      </c>
      <c r="L31" s="12" t="s">
        <v>19</v>
      </c>
      <c r="M31" s="12" t="s">
        <v>20</v>
      </c>
      <c r="N31" s="11"/>
    </row>
    <row r="32" spans="1:14">
      <c r="F32" s="9"/>
      <c r="G32">
        <v>9.8750000000000004E-2</v>
      </c>
      <c r="H32" s="10">
        <v>0.84174000000000004</v>
      </c>
      <c r="I32" s="10"/>
      <c r="J32" s="20">
        <v>2.4289255355044888</v>
      </c>
      <c r="K32" s="13">
        <f>1/(B5*SQRTPI(2))*EXP(-0.5*((J32-B3)^2)/E6)</f>
        <v>0.23775276136279913</v>
      </c>
      <c r="L32" s="13">
        <f>1/(B6*SQRTPI(2))*EXP(-0.5*((J32-B4)^2)/E7)</f>
        <v>2.7891962903066003E-2</v>
      </c>
      <c r="M32" s="13">
        <f>G32*K32-H32*L32</f>
        <v>3.0433054963585615E-7</v>
      </c>
      <c r="N32" s="11"/>
    </row>
    <row r="33" spans="6:14">
      <c r="F33" s="9"/>
      <c r="H33" s="10"/>
      <c r="I33" s="10"/>
      <c r="J33" s="10"/>
      <c r="K33" s="10"/>
      <c r="L33" s="10"/>
      <c r="M33" s="10"/>
      <c r="N33" s="11"/>
    </row>
    <row r="34" spans="6:14">
      <c r="F34" s="9"/>
      <c r="H34" s="10"/>
      <c r="I34" s="10"/>
      <c r="J34" s="10" t="s">
        <v>26</v>
      </c>
      <c r="K34" s="10">
        <f>G32*K32</f>
        <v>2.3478085184576416E-2</v>
      </c>
      <c r="L34" s="10">
        <f>H32*L32</f>
        <v>2.347778085402678E-2</v>
      </c>
      <c r="M34" s="10" t="s">
        <v>27</v>
      </c>
      <c r="N34" s="11"/>
    </row>
    <row r="35" spans="6:14" ht="13.5" thickBot="1">
      <c r="F35" s="14"/>
      <c r="G35" s="15"/>
      <c r="H35" s="15"/>
      <c r="I35" s="15"/>
      <c r="J35" s="15"/>
      <c r="K35" s="15"/>
      <c r="L35" s="15"/>
      <c r="M35" s="15"/>
      <c r="N35" s="16"/>
    </row>
  </sheetData>
  <mergeCells count="1">
    <mergeCell ref="G30:H30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NoDe</dc:creator>
  <cp:lastModifiedBy>User</cp:lastModifiedBy>
  <dcterms:created xsi:type="dcterms:W3CDTF">2022-02-16T15:59:20Z</dcterms:created>
  <dcterms:modified xsi:type="dcterms:W3CDTF">2022-02-18T10:14:50Z</dcterms:modified>
</cp:coreProperties>
</file>